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35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7" i="1"/>
  <c r="K48"/>
  <c r="K49"/>
  <c r="K50"/>
  <c r="J47"/>
  <c r="J48"/>
  <c r="J49"/>
  <c r="J50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"/>
</calcChain>
</file>

<file path=xl/sharedStrings.xml><?xml version="1.0" encoding="utf-8"?>
<sst xmlns="http://schemas.openxmlformats.org/spreadsheetml/2006/main" count="247" uniqueCount="119">
  <si>
    <t>GRUPPO MANUBRIO</t>
  </si>
  <si>
    <t>06</t>
  </si>
  <si>
    <t>POS.</t>
  </si>
  <si>
    <t>CODICE</t>
  </si>
  <si>
    <t>QTÀ</t>
  </si>
  <si>
    <t>DENOMINATION</t>
  </si>
  <si>
    <t>BUSHING</t>
  </si>
  <si>
    <t>STUD BOLT</t>
  </si>
  <si>
    <t>SPRING PIN</t>
  </si>
  <si>
    <t>PIPE</t>
  </si>
  <si>
    <t>ROD</t>
  </si>
  <si>
    <t>TIE ROD</t>
  </si>
  <si>
    <t>JOINT</t>
  </si>
  <si>
    <t>LEFT SUPPORT</t>
  </si>
  <si>
    <t>PIN</t>
  </si>
  <si>
    <t>SPRING</t>
  </si>
  <si>
    <t>O-RING</t>
  </si>
  <si>
    <t>SCREW</t>
  </si>
  <si>
    <t>WASHER</t>
  </si>
  <si>
    <t>RIGHT SUPPORT</t>
  </si>
  <si>
    <t>LOCK NUT</t>
  </si>
  <si>
    <t>SPLIT PIN</t>
  </si>
  <si>
    <t>SWITCH</t>
  </si>
  <si>
    <t>PLUG</t>
  </si>
  <si>
    <t>SUPPORT</t>
  </si>
  <si>
    <t>LEVER</t>
  </si>
  <si>
    <t>HANDLE BAR BODY</t>
  </si>
  <si>
    <t>FAIRLEAD</t>
  </si>
  <si>
    <t>CLAMP</t>
  </si>
  <si>
    <t>CARD</t>
  </si>
  <si>
    <t>CAP</t>
  </si>
  <si>
    <t>HANDLE BAR COVER</t>
  </si>
  <si>
    <t>DECAL</t>
  </si>
  <si>
    <t>E86149</t>
  </si>
  <si>
    <t>E85770</t>
  </si>
  <si>
    <t>E81793</t>
  </si>
  <si>
    <t>212371</t>
  </si>
  <si>
    <t>212901</t>
  </si>
  <si>
    <t>E82721</t>
  </si>
  <si>
    <t>213171</t>
  </si>
  <si>
    <t>416497</t>
  </si>
  <si>
    <t>E20516</t>
  </si>
  <si>
    <t>416727</t>
  </si>
  <si>
    <t>416774</t>
  </si>
  <si>
    <t>416698</t>
  </si>
  <si>
    <t>E81918</t>
  </si>
  <si>
    <t>212971</t>
  </si>
  <si>
    <t>416499</t>
  </si>
  <si>
    <t>E81709</t>
  </si>
  <si>
    <t>E83665</t>
  </si>
  <si>
    <t>E82456</t>
  </si>
  <si>
    <t>E82288</t>
  </si>
  <si>
    <t>E81917</t>
  </si>
  <si>
    <t>E20342</t>
  </si>
  <si>
    <t>E82835</t>
  </si>
  <si>
    <t>408885</t>
  </si>
  <si>
    <t>E82761</t>
  </si>
  <si>
    <t>E83710</t>
  </si>
  <si>
    <t>E82796</t>
  </si>
  <si>
    <t>E81791</t>
  </si>
  <si>
    <t>E88173</t>
  </si>
  <si>
    <t>E20364</t>
  </si>
  <si>
    <t>E81875</t>
  </si>
  <si>
    <t>416489</t>
  </si>
  <si>
    <t>E81792</t>
  </si>
  <si>
    <t>E81766</t>
  </si>
  <si>
    <t>E81994</t>
  </si>
  <si>
    <t>E81744</t>
  </si>
  <si>
    <t>E86150</t>
  </si>
  <si>
    <t>416820</t>
  </si>
  <si>
    <t>416828</t>
  </si>
  <si>
    <t>E81676</t>
  </si>
  <si>
    <t>E81790</t>
  </si>
  <si>
    <t>E81781</t>
  </si>
  <si>
    <t>Bushing</t>
  </si>
  <si>
    <t>High Hex Nut M6x13 Zinc</t>
  </si>
  <si>
    <t>Spring Pin M6x12 Zinc</t>
  </si>
  <si>
    <t>Tie Rod</t>
  </si>
  <si>
    <t>Geared Shoe</t>
  </si>
  <si>
    <t>Flat Washer M9x32x2.5 Zinc</t>
  </si>
  <si>
    <t>Nyloc Hex Nut, M8 Zinc</t>
  </si>
  <si>
    <t>Hex Bolt M5x12 Zinc</t>
  </si>
  <si>
    <t>Hex Bolt M6x14 Zinc</t>
  </si>
  <si>
    <t>Screw, Pan Hd Phil Self Tap</t>
  </si>
  <si>
    <t>Hex Bolt M8x20 Zinc</t>
  </si>
  <si>
    <t>Soc Hd Cap Screw M6x40 Zinc</t>
  </si>
  <si>
    <t>Soc Hd Cap Screw M6x10 Zinc</t>
  </si>
  <si>
    <t>Washer 6x12x1.6</t>
  </si>
  <si>
    <t>Cotter Pin D2x20 Zinc</t>
  </si>
  <si>
    <t>Switch, Momentary</t>
  </si>
  <si>
    <t>Plug</t>
  </si>
  <si>
    <t>Flat Hd Phil Machine Screw M6x10 Zinc</t>
  </si>
  <si>
    <t>Button Hd Soc Machine Screw, M6 x 20, Zinc</t>
  </si>
  <si>
    <t>Screw, Pan Hd Phil Self Tap M2.9x9.5 Zinc</t>
  </si>
  <si>
    <t>Switch Lever</t>
  </si>
  <si>
    <t>Lever, Handle Adjustment</t>
  </si>
  <si>
    <t>Support</t>
  </si>
  <si>
    <t>Handle Bar Console Rear</t>
  </si>
  <si>
    <t>Screw, Pan Hd Phil Self Tap M4.8x9.5 SS</t>
  </si>
  <si>
    <t>Control Switch Electrical Board</t>
  </si>
  <si>
    <t>Cap</t>
  </si>
  <si>
    <t>Handle Bar Console Front</t>
  </si>
  <si>
    <t>E20502</t>
  </si>
  <si>
    <t>COVER</t>
  </si>
  <si>
    <t>PLAQUE</t>
  </si>
  <si>
    <t>SPACER</t>
  </si>
  <si>
    <t>E88428</t>
  </si>
  <si>
    <t>E20264</t>
  </si>
  <si>
    <t>E20544</t>
  </si>
  <si>
    <t>E86132</t>
  </si>
  <si>
    <t>Plastic Cover</t>
  </si>
  <si>
    <t>Squeegee Lift Lever</t>
  </si>
  <si>
    <t>Plastic Mounting Clip</t>
  </si>
  <si>
    <t>Spacer</t>
  </si>
  <si>
    <t>ITEM</t>
  </si>
  <si>
    <t>SKU</t>
  </si>
  <si>
    <t>QTY</t>
  </si>
  <si>
    <t>Description</t>
  </si>
  <si>
    <t>Handle Bar Assembly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</si>
</sst>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0" borderId="0" xfId="0" applyNumberFormat="1" applyFont="1" applyProtection="1">
      <protection locked="0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indent="2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indent="4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left" indent="1"/>
      <protection locked="0"/>
    </xf>
    <xf numFmtId="1" fontId="10" fillId="0" borderId="1" xfId="0" applyNumberFormat="1" applyFont="1" applyBorder="1" applyAlignment="1" applyProtection="1">
      <alignment horizontal="left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50"/>
  <sheetViews>
    <sheetView topLeftCell="A22" workbookViewId="0">
      <selection activeCell="G47" sqref="A47:G50"/>
    </sheetView>
  </sheetViews>
  <sheetFormatPr defaultRowHeight="12.75"/>
  <cols>
    <col min="2" max="2" width="22.7109375" customWidth="1"/>
    <col min="3" max="3" width="8.42578125" customWidth="1"/>
    <col min="4" max="4" width="18.42578125" style="7" customWidth="1"/>
    <col min="5" max="5" width="8.140625" style="7" customWidth="1"/>
    <col min="6" max="6" width="31.140625" customWidth="1"/>
    <col min="7" max="7" width="34.7109375" customWidth="1"/>
    <col min="10" max="10" width="30.85546875" customWidth="1"/>
    <col min="11" max="11" width="28.5703125" customWidth="1"/>
  </cols>
  <sheetData>
    <row r="2" spans="2:11" ht="26.85" customHeight="1">
      <c r="B2" s="1" t="s">
        <v>0</v>
      </c>
      <c r="C2" s="2" t="s">
        <v>1</v>
      </c>
      <c r="D2" s="10"/>
    </row>
    <row r="3" spans="2:11">
      <c r="B3" s="3" t="s">
        <v>2</v>
      </c>
      <c r="C3" s="3" t="s">
        <v>3</v>
      </c>
      <c r="D3" s="8"/>
      <c r="E3" s="8" t="s">
        <v>4</v>
      </c>
      <c r="F3" s="3"/>
      <c r="G3" s="3" t="s">
        <v>5</v>
      </c>
    </row>
    <row r="4" spans="2:11">
      <c r="B4" s="4">
        <v>1</v>
      </c>
      <c r="C4" s="4">
        <v>204392</v>
      </c>
      <c r="D4" s="9" t="s">
        <v>33</v>
      </c>
      <c r="E4" s="9">
        <v>2</v>
      </c>
      <c r="F4" s="4" t="s">
        <v>74</v>
      </c>
      <c r="G4" s="3" t="s">
        <v>6</v>
      </c>
      <c r="J4" s="6" t="str">
        <f>LEFT(IFERROR(VLOOKUP(TRIM(C4),[1]!Table_Query_from_BetcoViews[[AlternateID]:[MainSKU]],4,FALSE),C4),6)</f>
        <v>E86149</v>
      </c>
      <c r="K4" s="6" t="str">
        <f>IFERROR(VLOOKUP(TRIM(C4),[1]!Table_Query_from_BetcoViews[[AlternateID]:[ItemDescr2]],5,FALSE),G4)</f>
        <v>Bushing</v>
      </c>
    </row>
    <row r="5" spans="2:11">
      <c r="B5" s="4">
        <v>2</v>
      </c>
      <c r="C5" s="4">
        <v>204428</v>
      </c>
      <c r="D5" s="9" t="s">
        <v>34</v>
      </c>
      <c r="E5" s="9">
        <v>4</v>
      </c>
      <c r="F5" s="4" t="s">
        <v>75</v>
      </c>
      <c r="G5" s="3" t="s">
        <v>7</v>
      </c>
      <c r="J5" s="6" t="str">
        <f>LEFT(IFERROR(VLOOKUP(TRIM(C5),[1]!Table_Query_from_BetcoViews[[AlternateID]:[MainSKU]],4,FALSE),C5),6)</f>
        <v>E85770</v>
      </c>
      <c r="K5" s="6" t="str">
        <f>IFERROR(VLOOKUP(TRIM(C5),[1]!Table_Query_from_BetcoViews[[AlternateID]:[ItemDescr2]],5,FALSE),G5)</f>
        <v>High Hex Nut M6x13 Zinc</v>
      </c>
    </row>
    <row r="6" spans="2:11">
      <c r="B6" s="4">
        <v>3</v>
      </c>
      <c r="C6" s="4">
        <v>204524</v>
      </c>
      <c r="D6" s="9" t="s">
        <v>35</v>
      </c>
      <c r="E6" s="9">
        <v>3</v>
      </c>
      <c r="F6" s="4" t="s">
        <v>76</v>
      </c>
      <c r="G6" s="3" t="s">
        <v>8</v>
      </c>
      <c r="J6" s="6" t="str">
        <f>LEFT(IFERROR(VLOOKUP(TRIM(C6),[1]!Table_Query_from_BetcoViews[[AlternateID]:[MainSKU]],4,FALSE),C6),6)</f>
        <v>E81793</v>
      </c>
      <c r="K6" s="6" t="str">
        <f>IFERROR(VLOOKUP(TRIM(C6),[1]!Table_Query_from_BetcoViews[[AlternateID]:[ItemDescr2]],5,FALSE),G6)</f>
        <v>Spring Pin M6x12 Zinc</v>
      </c>
    </row>
    <row r="7" spans="2:11">
      <c r="B7" s="4">
        <v>4</v>
      </c>
      <c r="C7" s="4">
        <v>212371</v>
      </c>
      <c r="D7" s="9" t="s">
        <v>36</v>
      </c>
      <c r="E7" s="9">
        <v>1</v>
      </c>
      <c r="F7" s="4" t="s">
        <v>9</v>
      </c>
      <c r="G7" s="3" t="s">
        <v>9</v>
      </c>
      <c r="J7" s="6" t="str">
        <f>LEFT(IFERROR(VLOOKUP(TRIM(C7),[1]!Table_Query_from_BetcoViews[[AlternateID]:[MainSKU]],4,FALSE),C7),6)</f>
        <v>212371</v>
      </c>
      <c r="K7" s="6" t="str">
        <f>IFERROR(VLOOKUP(TRIM(C7),[1]!Table_Query_from_BetcoViews[[AlternateID]:[ItemDescr2]],5,FALSE),G7)</f>
        <v>PIPE</v>
      </c>
    </row>
    <row r="8" spans="2:11">
      <c r="B8" s="4">
        <v>5</v>
      </c>
      <c r="C8" s="4">
        <v>212901</v>
      </c>
      <c r="D8" s="9" t="s">
        <v>37</v>
      </c>
      <c r="E8" s="9">
        <v>1</v>
      </c>
      <c r="F8" s="4" t="s">
        <v>10</v>
      </c>
      <c r="G8" s="3" t="s">
        <v>10</v>
      </c>
      <c r="J8" s="6" t="str">
        <f>LEFT(IFERROR(VLOOKUP(TRIM(C8),[1]!Table_Query_from_BetcoViews[[AlternateID]:[MainSKU]],4,FALSE),C8),6)</f>
        <v>212901</v>
      </c>
      <c r="K8" s="6" t="str">
        <f>IFERROR(VLOOKUP(TRIM(C8),[1]!Table_Query_from_BetcoViews[[AlternateID]:[ItemDescr2]],5,FALSE),G8)</f>
        <v>ROD</v>
      </c>
    </row>
    <row r="9" spans="2:11">
      <c r="B9" s="4">
        <v>6</v>
      </c>
      <c r="C9" s="4">
        <v>212902</v>
      </c>
      <c r="D9" s="9" t="s">
        <v>38</v>
      </c>
      <c r="E9" s="9">
        <v>1</v>
      </c>
      <c r="F9" s="4" t="s">
        <v>77</v>
      </c>
      <c r="G9" s="3" t="s">
        <v>11</v>
      </c>
      <c r="J9" s="6" t="str">
        <f>LEFT(IFERROR(VLOOKUP(TRIM(C9),[1]!Table_Query_from_BetcoViews[[AlternateID]:[MainSKU]],4,FALSE),C9),6)</f>
        <v>E82721</v>
      </c>
      <c r="K9" s="6" t="str">
        <f>IFERROR(VLOOKUP(TRIM(C9),[1]!Table_Query_from_BetcoViews[[AlternateID]:[ItemDescr2]],5,FALSE),G9)</f>
        <v>Tie Rod</v>
      </c>
    </row>
    <row r="10" spans="2:11">
      <c r="B10" s="4">
        <v>7</v>
      </c>
      <c r="C10" s="4">
        <v>213171</v>
      </c>
      <c r="D10" s="9" t="s">
        <v>39</v>
      </c>
      <c r="E10" s="9">
        <v>1</v>
      </c>
      <c r="F10" s="4" t="s">
        <v>12</v>
      </c>
      <c r="G10" s="3" t="s">
        <v>12</v>
      </c>
      <c r="J10" s="6" t="str">
        <f>LEFT(IFERROR(VLOOKUP(TRIM(C10),[1]!Table_Query_from_BetcoViews[[AlternateID]:[MainSKU]],4,FALSE),C10),6)</f>
        <v>213171</v>
      </c>
      <c r="K10" s="6" t="str">
        <f>IFERROR(VLOOKUP(TRIM(C10),[1]!Table_Query_from_BetcoViews[[AlternateID]:[ItemDescr2]],5,FALSE),G10)</f>
        <v>JOINT</v>
      </c>
    </row>
    <row r="11" spans="2:11">
      <c r="B11" s="5">
        <v>7.1</v>
      </c>
      <c r="C11" s="4">
        <v>416497</v>
      </c>
      <c r="D11" s="9" t="s">
        <v>40</v>
      </c>
      <c r="E11" s="9">
        <v>1</v>
      </c>
      <c r="F11" s="4" t="s">
        <v>13</v>
      </c>
      <c r="G11" s="3" t="s">
        <v>13</v>
      </c>
      <c r="J11" s="6" t="str">
        <f>LEFT(IFERROR(VLOOKUP(TRIM(C11),[1]!Table_Query_from_BetcoViews[[AlternateID]:[MainSKU]],4,FALSE),C11),6)</f>
        <v>416497</v>
      </c>
      <c r="K11" s="6" t="str">
        <f>IFERROR(VLOOKUP(TRIM(C11),[1]!Table_Query_from_BetcoViews[[AlternateID]:[ItemDescr2]],5,FALSE),G11)</f>
        <v>LEFT SUPPORT</v>
      </c>
    </row>
    <row r="12" spans="2:11">
      <c r="B12" s="5">
        <v>7.2</v>
      </c>
      <c r="C12" s="4">
        <v>204457</v>
      </c>
      <c r="D12" s="9" t="s">
        <v>41</v>
      </c>
      <c r="E12" s="9">
        <v>1</v>
      </c>
      <c r="F12" s="4" t="s">
        <v>78</v>
      </c>
      <c r="G12" s="3" t="s">
        <v>14</v>
      </c>
      <c r="J12" s="6" t="str">
        <f>LEFT(IFERROR(VLOOKUP(TRIM(C12),[1]!Table_Query_from_BetcoViews[[AlternateID]:[MainSKU]],4,FALSE),C12),6)</f>
        <v>E20516</v>
      </c>
      <c r="K12" s="6" t="str">
        <f>IFERROR(VLOOKUP(TRIM(C12),[1]!Table_Query_from_BetcoViews[[AlternateID]:[ItemDescr2]],5,FALSE),G12)</f>
        <v>Geared Shoe</v>
      </c>
    </row>
    <row r="13" spans="2:11">
      <c r="B13" s="5">
        <v>7.3</v>
      </c>
      <c r="C13" s="4">
        <v>416727</v>
      </c>
      <c r="D13" s="9" t="s">
        <v>42</v>
      </c>
      <c r="E13" s="9">
        <v>1</v>
      </c>
      <c r="F13" s="4" t="s">
        <v>15</v>
      </c>
      <c r="G13" s="3" t="s">
        <v>15</v>
      </c>
      <c r="J13" s="6" t="str">
        <f>LEFT(IFERROR(VLOOKUP(TRIM(C13),[1]!Table_Query_from_BetcoViews[[AlternateID]:[MainSKU]],4,FALSE),C13),6)</f>
        <v>416727</v>
      </c>
      <c r="K13" s="6" t="str">
        <f>IFERROR(VLOOKUP(TRIM(C13),[1]!Table_Query_from_BetcoViews[[AlternateID]:[ItemDescr2]],5,FALSE),G13)</f>
        <v>SPRING</v>
      </c>
    </row>
    <row r="14" spans="2:11">
      <c r="B14" s="5">
        <v>7.4</v>
      </c>
      <c r="C14" s="4">
        <v>416774</v>
      </c>
      <c r="D14" s="9" t="s">
        <v>43</v>
      </c>
      <c r="E14" s="9">
        <v>2</v>
      </c>
      <c r="F14" s="4" t="s">
        <v>16</v>
      </c>
      <c r="G14" s="3" t="s">
        <v>16</v>
      </c>
      <c r="J14" s="6" t="str">
        <f>LEFT(IFERROR(VLOOKUP(TRIM(C14),[1]!Table_Query_from_BetcoViews[[AlternateID]:[MainSKU]],4,FALSE),C14),6)</f>
        <v>416774</v>
      </c>
      <c r="K14" s="6" t="str">
        <f>IFERROR(VLOOKUP(TRIM(C14),[1]!Table_Query_from_BetcoViews[[AlternateID]:[ItemDescr2]],5,FALSE),G14)</f>
        <v>O-RING</v>
      </c>
    </row>
    <row r="15" spans="2:11">
      <c r="B15" s="5">
        <v>7.5</v>
      </c>
      <c r="C15" s="4">
        <v>416698</v>
      </c>
      <c r="D15" s="9" t="s">
        <v>44</v>
      </c>
      <c r="E15" s="9">
        <v>1</v>
      </c>
      <c r="F15" s="4" t="s">
        <v>17</v>
      </c>
      <c r="G15" s="3" t="s">
        <v>17</v>
      </c>
      <c r="J15" s="6" t="str">
        <f>LEFT(IFERROR(VLOOKUP(TRIM(C15),[1]!Table_Query_from_BetcoViews[[AlternateID]:[MainSKU]],4,FALSE),C15),6)</f>
        <v>416698</v>
      </c>
      <c r="K15" s="6" t="str">
        <f>IFERROR(VLOOKUP(TRIM(C15),[1]!Table_Query_from_BetcoViews[[AlternateID]:[ItemDescr2]],5,FALSE),G15)</f>
        <v>SCREW</v>
      </c>
    </row>
    <row r="16" spans="2:11">
      <c r="B16" s="5">
        <v>7.6</v>
      </c>
      <c r="C16" s="4">
        <v>409180</v>
      </c>
      <c r="D16" s="9" t="s">
        <v>45</v>
      </c>
      <c r="E16" s="9">
        <v>1</v>
      </c>
      <c r="F16" s="4" t="s">
        <v>79</v>
      </c>
      <c r="G16" s="3" t="s">
        <v>18</v>
      </c>
      <c r="J16" s="6" t="str">
        <f>LEFT(IFERROR(VLOOKUP(TRIM(C16),[1]!Table_Query_from_BetcoViews[[AlternateID]:[MainSKU]],4,FALSE),C16),6)</f>
        <v>E81918</v>
      </c>
      <c r="K16" s="6" t="str">
        <f>IFERROR(VLOOKUP(TRIM(C16),[1]!Table_Query_from_BetcoViews[[AlternateID]:[ItemDescr2]],5,FALSE),G16)</f>
        <v>Flat Washer M9x32x2.5 Zinc</v>
      </c>
    </row>
    <row r="17" spans="2:11">
      <c r="B17" s="5">
        <v>7.7</v>
      </c>
      <c r="C17" s="4">
        <v>212971</v>
      </c>
      <c r="D17" s="9" t="s">
        <v>46</v>
      </c>
      <c r="E17" s="9">
        <v>1</v>
      </c>
      <c r="F17" s="4" t="s">
        <v>12</v>
      </c>
      <c r="G17" s="3" t="s">
        <v>12</v>
      </c>
      <c r="J17" s="6" t="str">
        <f>LEFT(IFERROR(VLOOKUP(TRIM(C17),[1]!Table_Query_from_BetcoViews[[AlternateID]:[MainSKU]],4,FALSE),C17),6)</f>
        <v>212971</v>
      </c>
      <c r="K17" s="6" t="str">
        <f>IFERROR(VLOOKUP(TRIM(C17),[1]!Table_Query_from_BetcoViews[[AlternateID]:[ItemDescr2]],5,FALSE),G17)</f>
        <v>JOINT</v>
      </c>
    </row>
    <row r="18" spans="2:11">
      <c r="B18" s="5">
        <v>7.8</v>
      </c>
      <c r="C18" s="4">
        <v>416499</v>
      </c>
      <c r="D18" s="9" t="s">
        <v>47</v>
      </c>
      <c r="E18" s="9">
        <v>1</v>
      </c>
      <c r="F18" s="4" t="s">
        <v>19</v>
      </c>
      <c r="G18" s="3" t="s">
        <v>19</v>
      </c>
      <c r="J18" s="6" t="str">
        <f>LEFT(IFERROR(VLOOKUP(TRIM(C18),[1]!Table_Query_from_BetcoViews[[AlternateID]:[MainSKU]],4,FALSE),C18),6)</f>
        <v>416499</v>
      </c>
      <c r="K18" s="6" t="str">
        <f>IFERROR(VLOOKUP(TRIM(C18),[1]!Table_Query_from_BetcoViews[[AlternateID]:[ItemDescr2]],5,FALSE),G18)</f>
        <v>RIGHT SUPPORT</v>
      </c>
    </row>
    <row r="19" spans="2:11">
      <c r="B19" s="5">
        <v>7.9</v>
      </c>
      <c r="C19" s="4">
        <v>409085</v>
      </c>
      <c r="D19" s="9" t="s">
        <v>48</v>
      </c>
      <c r="E19" s="9">
        <v>1</v>
      </c>
      <c r="F19" s="4" t="s">
        <v>80</v>
      </c>
      <c r="G19" s="3" t="s">
        <v>20</v>
      </c>
      <c r="J19" s="6" t="str">
        <f>LEFT(IFERROR(VLOOKUP(TRIM(C19),[1]!Table_Query_from_BetcoViews[[AlternateID]:[MainSKU]],4,FALSE),C19),6)</f>
        <v>E81709</v>
      </c>
      <c r="K19" s="6" t="str">
        <f>IFERROR(VLOOKUP(TRIM(C19),[1]!Table_Query_from_BetcoViews[[AlternateID]:[ItemDescr2]],5,FALSE),G19)</f>
        <v>Nyloc Hex Nut, M8 Zinc</v>
      </c>
    </row>
    <row r="20" spans="2:11">
      <c r="B20" s="4">
        <v>8</v>
      </c>
      <c r="C20" s="4">
        <v>407644</v>
      </c>
      <c r="D20" s="9" t="s">
        <v>49</v>
      </c>
      <c r="E20" s="9">
        <v>1</v>
      </c>
      <c r="F20" s="4" t="s">
        <v>81</v>
      </c>
      <c r="G20" s="3" t="s">
        <v>17</v>
      </c>
      <c r="J20" s="6" t="str">
        <f>LEFT(IFERROR(VLOOKUP(TRIM(C20),[1]!Table_Query_from_BetcoViews[[AlternateID]:[MainSKU]],4,FALSE),C20),6)</f>
        <v>E83665</v>
      </c>
      <c r="K20" s="6" t="str">
        <f>IFERROR(VLOOKUP(TRIM(C20),[1]!Table_Query_from_BetcoViews[[AlternateID]:[ItemDescr2]],5,FALSE),G20)</f>
        <v>Hex Bolt M5x12 Zinc</v>
      </c>
    </row>
    <row r="21" spans="2:11">
      <c r="B21" s="4">
        <v>9</v>
      </c>
      <c r="C21" s="4">
        <v>407661</v>
      </c>
      <c r="D21" s="9" t="s">
        <v>50</v>
      </c>
      <c r="E21" s="9">
        <v>1</v>
      </c>
      <c r="F21" s="4" t="s">
        <v>82</v>
      </c>
      <c r="G21" s="3" t="s">
        <v>17</v>
      </c>
      <c r="J21" s="6" t="str">
        <f>LEFT(IFERROR(VLOOKUP(TRIM(C21),[1]!Table_Query_from_BetcoViews[[AlternateID]:[MainSKU]],4,FALSE),C21),6)</f>
        <v>E82456</v>
      </c>
      <c r="K21" s="6" t="str">
        <f>IFERROR(VLOOKUP(TRIM(C21),[1]!Table_Query_from_BetcoViews[[AlternateID]:[ItemDescr2]],5,FALSE),G21)</f>
        <v>Hex Bolt M6x14 Zinc</v>
      </c>
    </row>
    <row r="22" spans="2:11">
      <c r="B22" s="4">
        <v>10</v>
      </c>
      <c r="C22" s="4">
        <v>408506</v>
      </c>
      <c r="D22" s="9" t="s">
        <v>51</v>
      </c>
      <c r="E22" s="9">
        <v>10</v>
      </c>
      <c r="F22" s="4" t="s">
        <v>83</v>
      </c>
      <c r="G22" s="3" t="s">
        <v>17</v>
      </c>
      <c r="J22" s="6" t="str">
        <f>LEFT(IFERROR(VLOOKUP(TRIM(C22),[1]!Table_Query_from_BetcoViews[[AlternateID]:[MainSKU]],4,FALSE),C22),6)</f>
        <v>E82288</v>
      </c>
      <c r="K22" s="6" t="str">
        <f>IFERROR(VLOOKUP(TRIM(C22),[1]!Table_Query_from_BetcoViews[[AlternateID]:[ItemDescr2]],5,FALSE),G22)</f>
        <v>Screw, Pan Hd Phil Self Tap</v>
      </c>
    </row>
    <row r="23" spans="2:11">
      <c r="B23" s="4">
        <v>11</v>
      </c>
      <c r="C23" s="4">
        <v>408670</v>
      </c>
      <c r="D23" s="9" t="s">
        <v>52</v>
      </c>
      <c r="E23" s="9">
        <v>4</v>
      </c>
      <c r="F23" s="4" t="s">
        <v>84</v>
      </c>
      <c r="G23" s="3" t="s">
        <v>17</v>
      </c>
      <c r="J23" s="6" t="str">
        <f>LEFT(IFERROR(VLOOKUP(TRIM(C23),[1]!Table_Query_from_BetcoViews[[AlternateID]:[MainSKU]],4,FALSE),C23),6)</f>
        <v>E81917</v>
      </c>
      <c r="K23" s="6" t="str">
        <f>IFERROR(VLOOKUP(TRIM(C23),[1]!Table_Query_from_BetcoViews[[AlternateID]:[ItemDescr2]],5,FALSE),G23)</f>
        <v>Hex Bolt M8x20 Zinc</v>
      </c>
    </row>
    <row r="24" spans="2:11">
      <c r="B24" s="4">
        <v>12</v>
      </c>
      <c r="C24" s="4">
        <v>408802</v>
      </c>
      <c r="D24" s="9" t="s">
        <v>53</v>
      </c>
      <c r="E24" s="9">
        <v>4</v>
      </c>
      <c r="F24" s="4" t="s">
        <v>85</v>
      </c>
      <c r="G24" s="3" t="s">
        <v>17</v>
      </c>
      <c r="J24" s="6" t="str">
        <f>LEFT(IFERROR(VLOOKUP(TRIM(C24),[1]!Table_Query_from_BetcoViews[[AlternateID]:[MainSKU]],4,FALSE),C24),6)</f>
        <v>E20342</v>
      </c>
      <c r="K24" s="6" t="str">
        <f>IFERROR(VLOOKUP(TRIM(C24),[1]!Table_Query_from_BetcoViews[[AlternateID]:[ItemDescr2]],5,FALSE),G24)</f>
        <v>Soc Hd Cap Screw M6x40 Zinc</v>
      </c>
    </row>
    <row r="25" spans="2:11">
      <c r="B25" s="4">
        <v>13</v>
      </c>
      <c r="C25" s="4">
        <v>408805</v>
      </c>
      <c r="D25" s="9" t="s">
        <v>54</v>
      </c>
      <c r="E25" s="9">
        <v>4</v>
      </c>
      <c r="F25" s="4" t="s">
        <v>86</v>
      </c>
      <c r="G25" s="3" t="s">
        <v>17</v>
      </c>
      <c r="J25" s="6" t="str">
        <f>LEFT(IFERROR(VLOOKUP(TRIM(C25),[1]!Table_Query_from_BetcoViews[[AlternateID]:[MainSKU]],4,FALSE),C25),6)</f>
        <v>E82835</v>
      </c>
      <c r="K25" s="6" t="str">
        <f>IFERROR(VLOOKUP(TRIM(C25),[1]!Table_Query_from_BetcoViews[[AlternateID]:[ItemDescr2]],5,FALSE),G25)</f>
        <v>Soc Hd Cap Screw M6x10 Zinc</v>
      </c>
    </row>
    <row r="26" spans="2:11">
      <c r="B26" s="4">
        <v>14</v>
      </c>
      <c r="C26" s="4">
        <v>408885</v>
      </c>
      <c r="D26" s="9" t="s">
        <v>55</v>
      </c>
      <c r="E26" s="9">
        <v>1</v>
      </c>
      <c r="F26" s="4" t="s">
        <v>17</v>
      </c>
      <c r="G26" s="3" t="s">
        <v>17</v>
      </c>
      <c r="J26" s="6" t="str">
        <f>LEFT(IFERROR(VLOOKUP(TRIM(C26),[1]!Table_Query_from_BetcoViews[[AlternateID]:[MainSKU]],4,FALSE),C26),6)</f>
        <v>408885</v>
      </c>
      <c r="K26" s="6" t="str">
        <f>IFERROR(VLOOKUP(TRIM(C26),[1]!Table_Query_from_BetcoViews[[AlternateID]:[ItemDescr2]],5,FALSE),G26)</f>
        <v>SCREW</v>
      </c>
    </row>
    <row r="27" spans="2:11">
      <c r="B27" s="4">
        <v>15</v>
      </c>
      <c r="C27" s="4">
        <v>409085</v>
      </c>
      <c r="D27" s="9" t="s">
        <v>48</v>
      </c>
      <c r="E27" s="9">
        <v>4</v>
      </c>
      <c r="F27" s="4" t="s">
        <v>80</v>
      </c>
      <c r="G27" s="3" t="s">
        <v>20</v>
      </c>
      <c r="J27" s="6" t="str">
        <f>LEFT(IFERROR(VLOOKUP(TRIM(C27),[1]!Table_Query_from_BetcoViews[[AlternateID]:[MainSKU]],4,FALSE),C27),6)</f>
        <v>E81709</v>
      </c>
      <c r="K27" s="6" t="str">
        <f>IFERROR(VLOOKUP(TRIM(C27),[1]!Table_Query_from_BetcoViews[[AlternateID]:[ItemDescr2]],5,FALSE),G27)</f>
        <v>Nyloc Hex Nut, M8 Zinc</v>
      </c>
    </row>
    <row r="28" spans="2:11">
      <c r="B28" s="4">
        <v>16</v>
      </c>
      <c r="C28" s="4">
        <v>409156</v>
      </c>
      <c r="D28" s="9" t="s">
        <v>56</v>
      </c>
      <c r="E28" s="9">
        <v>1</v>
      </c>
      <c r="F28" s="4" t="s">
        <v>87</v>
      </c>
      <c r="G28" s="3" t="s">
        <v>18</v>
      </c>
      <c r="J28" s="6" t="str">
        <f>LEFT(IFERROR(VLOOKUP(TRIM(C28),[1]!Table_Query_from_BetcoViews[[AlternateID]:[MainSKU]],4,FALSE),C28),6)</f>
        <v>E82761</v>
      </c>
      <c r="K28" s="6" t="str">
        <f>IFERROR(VLOOKUP(TRIM(C28),[1]!Table_Query_from_BetcoViews[[AlternateID]:[ItemDescr2]],5,FALSE),G28)</f>
        <v>Washer 6x12x1.6</v>
      </c>
    </row>
    <row r="29" spans="2:11">
      <c r="B29" s="4">
        <v>17</v>
      </c>
      <c r="C29" s="4">
        <v>409382</v>
      </c>
      <c r="D29" s="9" t="s">
        <v>57</v>
      </c>
      <c r="E29" s="9">
        <v>1</v>
      </c>
      <c r="F29" s="4" t="s">
        <v>88</v>
      </c>
      <c r="G29" s="3" t="s">
        <v>21</v>
      </c>
      <c r="J29" s="6" t="str">
        <f>LEFT(IFERROR(VLOOKUP(TRIM(C29),[1]!Table_Query_from_BetcoViews[[AlternateID]:[MainSKU]],4,FALSE),C29),6)</f>
        <v>E83710</v>
      </c>
      <c r="K29" s="6" t="str">
        <f>IFERROR(VLOOKUP(TRIM(C29),[1]!Table_Query_from_BetcoViews[[AlternateID]:[ItemDescr2]],5,FALSE),G29)</f>
        <v>Cotter Pin D2x20 Zinc</v>
      </c>
    </row>
    <row r="30" spans="2:11">
      <c r="B30" s="4">
        <v>18</v>
      </c>
      <c r="C30" s="4">
        <v>409505</v>
      </c>
      <c r="D30" s="9" t="s">
        <v>58</v>
      </c>
      <c r="E30" s="9">
        <v>1</v>
      </c>
      <c r="F30" s="4" t="s">
        <v>89</v>
      </c>
      <c r="G30" s="3" t="s">
        <v>22</v>
      </c>
      <c r="J30" s="6" t="str">
        <f>LEFT(IFERROR(VLOOKUP(TRIM(C30),[1]!Table_Query_from_BetcoViews[[AlternateID]:[MainSKU]],4,FALSE),C30),6)</f>
        <v>E82796</v>
      </c>
      <c r="K30" s="6" t="str">
        <f>IFERROR(VLOOKUP(TRIM(C30),[1]!Table_Query_from_BetcoViews[[AlternateID]:[ItemDescr2]],5,FALSE),G30)</f>
        <v>Switch, Momentary</v>
      </c>
    </row>
    <row r="31" spans="2:11">
      <c r="B31" s="4">
        <v>19</v>
      </c>
      <c r="C31" s="4">
        <v>409827</v>
      </c>
      <c r="D31" s="9" t="s">
        <v>59</v>
      </c>
      <c r="E31" s="9">
        <v>1</v>
      </c>
      <c r="F31" s="4" t="s">
        <v>90</v>
      </c>
      <c r="G31" s="3" t="s">
        <v>23</v>
      </c>
      <c r="J31" s="6" t="str">
        <f>LEFT(IFERROR(VLOOKUP(TRIM(C31),[1]!Table_Query_from_BetcoViews[[AlternateID]:[MainSKU]],4,FALSE),C31),6)</f>
        <v>E81791</v>
      </c>
      <c r="K31" s="6" t="str">
        <f>IFERROR(VLOOKUP(TRIM(C31),[1]!Table_Query_from_BetcoViews[[AlternateID]:[ItemDescr2]],5,FALSE),G31)</f>
        <v>Plug</v>
      </c>
    </row>
    <row r="32" spans="2:11">
      <c r="B32" s="4">
        <v>20</v>
      </c>
      <c r="C32" s="4">
        <v>415805</v>
      </c>
      <c r="D32" s="9" t="s">
        <v>60</v>
      </c>
      <c r="E32" s="9">
        <v>2</v>
      </c>
      <c r="F32" s="4" t="s">
        <v>91</v>
      </c>
      <c r="G32" s="3" t="s">
        <v>17</v>
      </c>
      <c r="J32" s="6" t="str">
        <f>LEFT(IFERROR(VLOOKUP(TRIM(C32),[1]!Table_Query_from_BetcoViews[[AlternateID]:[MainSKU]],4,FALSE),C32),6)</f>
        <v>E88173</v>
      </c>
      <c r="K32" s="6" t="str">
        <f>IFERROR(VLOOKUP(TRIM(C32),[1]!Table_Query_from_BetcoViews[[AlternateID]:[ItemDescr2]],5,FALSE),G32)</f>
        <v>Flat Hd Phil Machine Screw M6x10 Zinc</v>
      </c>
    </row>
    <row r="33" spans="2:11">
      <c r="B33" s="4">
        <v>21</v>
      </c>
      <c r="C33" s="4">
        <v>415855</v>
      </c>
      <c r="D33" s="9" t="s">
        <v>61</v>
      </c>
      <c r="E33" s="9">
        <v>2</v>
      </c>
      <c r="F33" s="4" t="s">
        <v>92</v>
      </c>
      <c r="G33" s="3" t="s">
        <v>17</v>
      </c>
      <c r="J33" s="6" t="str">
        <f>LEFT(IFERROR(VLOOKUP(TRIM(C33),[1]!Table_Query_from_BetcoViews[[AlternateID]:[MainSKU]],4,FALSE),C33),6)</f>
        <v>E20364</v>
      </c>
      <c r="K33" s="6" t="str">
        <f>IFERROR(VLOOKUP(TRIM(C33),[1]!Table_Query_from_BetcoViews[[AlternateID]:[ItemDescr2]],5,FALSE),G33)</f>
        <v>Button Hd Soc Machine Screw, M6 x 20, Zinc</v>
      </c>
    </row>
    <row r="34" spans="2:11">
      <c r="B34" s="4">
        <v>22</v>
      </c>
      <c r="C34" s="4">
        <v>415866</v>
      </c>
      <c r="D34" s="9" t="s">
        <v>62</v>
      </c>
      <c r="E34" s="9">
        <v>4</v>
      </c>
      <c r="F34" s="4" t="s">
        <v>93</v>
      </c>
      <c r="G34" s="3" t="s">
        <v>17</v>
      </c>
      <c r="J34" s="6" t="str">
        <f>LEFT(IFERROR(VLOOKUP(TRIM(C34),[1]!Table_Query_from_BetcoViews[[AlternateID]:[MainSKU]],4,FALSE),C34),6)</f>
        <v>E81875</v>
      </c>
      <c r="K34" s="6" t="str">
        <f>IFERROR(VLOOKUP(TRIM(C34),[1]!Table_Query_from_BetcoViews[[AlternateID]:[ItemDescr2]],5,FALSE),G34)</f>
        <v>Screw, Pan Hd Phil Self Tap M2.9x9.5 Zinc</v>
      </c>
    </row>
    <row r="35" spans="2:11">
      <c r="B35" s="4">
        <v>23</v>
      </c>
      <c r="C35" s="4">
        <v>416489</v>
      </c>
      <c r="D35" s="9" t="s">
        <v>63</v>
      </c>
      <c r="E35" s="9">
        <v>1</v>
      </c>
      <c r="F35" s="4" t="s">
        <v>24</v>
      </c>
      <c r="G35" s="3" t="s">
        <v>24</v>
      </c>
      <c r="J35" s="6" t="str">
        <f>LEFT(IFERROR(VLOOKUP(TRIM(C35),[1]!Table_Query_from_BetcoViews[[AlternateID]:[MainSKU]],4,FALSE),C35),6)</f>
        <v>416489</v>
      </c>
      <c r="K35" s="6" t="str">
        <f>IFERROR(VLOOKUP(TRIM(C35),[1]!Table_Query_from_BetcoViews[[AlternateID]:[ItemDescr2]],5,FALSE),G35)</f>
        <v>SUPPORT</v>
      </c>
    </row>
    <row r="36" spans="2:11">
      <c r="B36" s="4">
        <v>24</v>
      </c>
      <c r="C36" s="4">
        <v>416491</v>
      </c>
      <c r="D36" s="9" t="s">
        <v>64</v>
      </c>
      <c r="E36" s="9">
        <v>2</v>
      </c>
      <c r="F36" s="4" t="s">
        <v>94</v>
      </c>
      <c r="G36" s="3" t="s">
        <v>25</v>
      </c>
      <c r="J36" s="6" t="str">
        <f>LEFT(IFERROR(VLOOKUP(TRIM(C36),[1]!Table_Query_from_BetcoViews[[AlternateID]:[MainSKU]],4,FALSE),C36),6)</f>
        <v>E81792</v>
      </c>
      <c r="K36" s="6" t="str">
        <f>IFERROR(VLOOKUP(TRIM(C36),[1]!Table_Query_from_BetcoViews[[AlternateID]:[ItemDescr2]],5,FALSE),G36)</f>
        <v>Switch Lever</v>
      </c>
    </row>
    <row r="37" spans="2:11">
      <c r="B37" s="4">
        <v>25</v>
      </c>
      <c r="C37" s="4">
        <v>416493</v>
      </c>
      <c r="D37" s="9" t="s">
        <v>65</v>
      </c>
      <c r="E37" s="9">
        <v>1</v>
      </c>
      <c r="F37" s="4" t="s">
        <v>95</v>
      </c>
      <c r="G37" s="3" t="s">
        <v>25</v>
      </c>
      <c r="J37" s="6" t="str">
        <f>LEFT(IFERROR(VLOOKUP(TRIM(C37),[1]!Table_Query_from_BetcoViews[[AlternateID]:[MainSKU]],4,FALSE),C37),6)</f>
        <v>E81766</v>
      </c>
      <c r="K37" s="6" t="str">
        <f>IFERROR(VLOOKUP(TRIM(C37),[1]!Table_Query_from_BetcoViews[[AlternateID]:[ItemDescr2]],5,FALSE),G37)</f>
        <v>Lever, Handle Adjustment</v>
      </c>
    </row>
    <row r="38" spans="2:11">
      <c r="B38" s="4">
        <v>26</v>
      </c>
      <c r="C38" s="4">
        <v>416500</v>
      </c>
      <c r="D38" s="9" t="s">
        <v>66</v>
      </c>
      <c r="E38" s="9">
        <v>1</v>
      </c>
      <c r="F38" s="4" t="s">
        <v>96</v>
      </c>
      <c r="G38" s="3" t="s">
        <v>24</v>
      </c>
      <c r="J38" s="6" t="str">
        <f>LEFT(IFERROR(VLOOKUP(TRIM(C38),[1]!Table_Query_from_BetcoViews[[AlternateID]:[MainSKU]],4,FALSE),C38),6)</f>
        <v>E81994</v>
      </c>
      <c r="K38" s="6" t="str">
        <f>IFERROR(VLOOKUP(TRIM(C38),[1]!Table_Query_from_BetcoViews[[AlternateID]:[ItemDescr2]],5,FALSE),G38)</f>
        <v>Support</v>
      </c>
    </row>
    <row r="39" spans="2:11">
      <c r="B39" s="4">
        <v>27</v>
      </c>
      <c r="C39" s="4">
        <v>416745</v>
      </c>
      <c r="D39" s="9" t="s">
        <v>67</v>
      </c>
      <c r="E39" s="9">
        <v>1</v>
      </c>
      <c r="F39" s="4" t="s">
        <v>97</v>
      </c>
      <c r="G39" s="3" t="s">
        <v>26</v>
      </c>
      <c r="J39" s="6" t="str">
        <f>LEFT(IFERROR(VLOOKUP(TRIM(C39),[1]!Table_Query_from_BetcoViews[[AlternateID]:[MainSKU]],4,FALSE),C39),6)</f>
        <v>E81744</v>
      </c>
      <c r="K39" s="6" t="str">
        <f>IFERROR(VLOOKUP(TRIM(C39),[1]!Table_Query_from_BetcoViews[[AlternateID]:[ItemDescr2]],5,FALSE),G39)</f>
        <v>Handle Bar Console Rear</v>
      </c>
    </row>
    <row r="40" spans="2:11">
      <c r="B40" s="4">
        <v>28</v>
      </c>
      <c r="C40" s="4">
        <v>416788</v>
      </c>
      <c r="D40" s="9" t="s">
        <v>68</v>
      </c>
      <c r="E40" s="9">
        <v>4</v>
      </c>
      <c r="F40" s="4" t="s">
        <v>98</v>
      </c>
      <c r="G40" s="3" t="s">
        <v>17</v>
      </c>
      <c r="J40" s="6" t="str">
        <f>LEFT(IFERROR(VLOOKUP(TRIM(C40),[1]!Table_Query_from_BetcoViews[[AlternateID]:[MainSKU]],4,FALSE),C40),6)</f>
        <v>E86150</v>
      </c>
      <c r="K40" s="6" t="str">
        <f>IFERROR(VLOOKUP(TRIM(C40),[1]!Table_Query_from_BetcoViews[[AlternateID]:[ItemDescr2]],5,FALSE),G40)</f>
        <v>Screw, Pan Hd Phil Self Tap M4.8x9.5 SS</v>
      </c>
    </row>
    <row r="41" spans="2:11">
      <c r="B41" s="4">
        <v>29</v>
      </c>
      <c r="C41" s="4">
        <v>416820</v>
      </c>
      <c r="D41" s="9" t="s">
        <v>69</v>
      </c>
      <c r="E41" s="9">
        <v>1</v>
      </c>
      <c r="F41" s="4" t="s">
        <v>27</v>
      </c>
      <c r="G41" s="3" t="s">
        <v>27</v>
      </c>
      <c r="J41" s="6" t="str">
        <f>LEFT(IFERROR(VLOOKUP(TRIM(C41),[1]!Table_Query_from_BetcoViews[[AlternateID]:[MainSKU]],4,FALSE),C41),6)</f>
        <v>416820</v>
      </c>
      <c r="K41" s="6" t="str">
        <f>IFERROR(VLOOKUP(TRIM(C41),[1]!Table_Query_from_BetcoViews[[AlternateID]:[ItemDescr2]],5,FALSE),G41)</f>
        <v>FAIRLEAD</v>
      </c>
    </row>
    <row r="42" spans="2:11">
      <c r="B42" s="4">
        <v>30</v>
      </c>
      <c r="C42" s="4">
        <v>416828</v>
      </c>
      <c r="D42" s="9" t="s">
        <v>70</v>
      </c>
      <c r="E42" s="9">
        <v>1</v>
      </c>
      <c r="F42" s="4" t="s">
        <v>28</v>
      </c>
      <c r="G42" s="3" t="s">
        <v>28</v>
      </c>
      <c r="J42" s="6" t="str">
        <f>LEFT(IFERROR(VLOOKUP(TRIM(C42),[1]!Table_Query_from_BetcoViews[[AlternateID]:[MainSKU]],4,FALSE),C42),6)</f>
        <v>416828</v>
      </c>
      <c r="K42" s="6" t="str">
        <f>IFERROR(VLOOKUP(TRIM(C42),[1]!Table_Query_from_BetcoViews[[AlternateID]:[ItemDescr2]],5,FALSE),G42)</f>
        <v>CLAMP</v>
      </c>
    </row>
    <row r="43" spans="2:11">
      <c r="B43" s="4">
        <v>31</v>
      </c>
      <c r="C43" s="4">
        <v>421244</v>
      </c>
      <c r="D43" s="9" t="s">
        <v>71</v>
      </c>
      <c r="E43" s="9">
        <v>1</v>
      </c>
      <c r="F43" s="4" t="s">
        <v>99</v>
      </c>
      <c r="G43" s="3" t="s">
        <v>29</v>
      </c>
      <c r="J43" s="6" t="str">
        <f>LEFT(IFERROR(VLOOKUP(TRIM(C43),[1]!Table_Query_from_BetcoViews[[AlternateID]:[MainSKU]],4,FALSE),C43),6)</f>
        <v>E81676</v>
      </c>
      <c r="K43" s="6" t="str">
        <f>IFERROR(VLOOKUP(TRIM(C43),[1]!Table_Query_from_BetcoViews[[AlternateID]:[ItemDescr2]],5,FALSE),G43)</f>
        <v>Control Switch Electrical Board</v>
      </c>
    </row>
    <row r="44" spans="2:11">
      <c r="B44" s="4">
        <v>32</v>
      </c>
      <c r="C44" s="4">
        <v>422110</v>
      </c>
      <c r="D44" s="9" t="s">
        <v>72</v>
      </c>
      <c r="E44" s="9">
        <v>2</v>
      </c>
      <c r="F44" s="4" t="s">
        <v>100</v>
      </c>
      <c r="G44" s="3" t="s">
        <v>30</v>
      </c>
      <c r="J44" s="6" t="str">
        <f>LEFT(IFERROR(VLOOKUP(TRIM(C44),[1]!Table_Query_from_BetcoViews[[AlternateID]:[MainSKU]],4,FALSE),C44),6)</f>
        <v>E81790</v>
      </c>
      <c r="K44" s="6" t="str">
        <f>IFERROR(VLOOKUP(TRIM(C44),[1]!Table_Query_from_BetcoViews[[AlternateID]:[ItemDescr2]],5,FALSE),G44)</f>
        <v>Cap</v>
      </c>
    </row>
    <row r="45" spans="2:11">
      <c r="B45" s="4">
        <v>33</v>
      </c>
      <c r="C45" s="4">
        <v>423062</v>
      </c>
      <c r="D45" s="9" t="s">
        <v>73</v>
      </c>
      <c r="E45" s="9">
        <v>1</v>
      </c>
      <c r="F45" s="4" t="s">
        <v>101</v>
      </c>
      <c r="G45" s="3" t="s">
        <v>31</v>
      </c>
      <c r="J45" s="6" t="str">
        <f>LEFT(IFERROR(VLOOKUP(TRIM(C45),[1]!Table_Query_from_BetcoViews[[AlternateID]:[MainSKU]],4,FALSE),C45),6)</f>
        <v>E81781</v>
      </c>
      <c r="K45" s="6" t="str">
        <f>IFERROR(VLOOKUP(TRIM(C45),[1]!Table_Query_from_BetcoViews[[AlternateID]:[ItemDescr2]],5,FALSE),G45)</f>
        <v>Handle Bar Console Front</v>
      </c>
    </row>
    <row r="46" spans="2:11">
      <c r="B46" s="4">
        <v>34</v>
      </c>
      <c r="C46" s="4">
        <v>423320</v>
      </c>
      <c r="D46" s="9" t="s">
        <v>102</v>
      </c>
      <c r="E46" s="9">
        <v>1</v>
      </c>
      <c r="F46" s="4" t="s">
        <v>32</v>
      </c>
      <c r="G46" s="3" t="s">
        <v>32</v>
      </c>
      <c r="J46" s="6" t="str">
        <f>LEFT(IFERROR(VLOOKUP(TRIM(C46),[1]!Table_Query_from_BetcoViews[[AlternateID]:[MainSKU]],4,FALSE),C46),6)</f>
        <v>E20502</v>
      </c>
      <c r="K46" s="6" t="str">
        <f>IFERROR(VLOOKUP(TRIM(C46),[1]!Table_Query_from_BetcoViews[[AlternateID]:[ItemDescr2]],5,FALSE),G46)</f>
        <v>Console Decal</v>
      </c>
    </row>
    <row r="47" spans="2:11">
      <c r="B47" s="4">
        <v>35</v>
      </c>
      <c r="C47" s="4">
        <v>423321</v>
      </c>
      <c r="D47" s="4" t="s">
        <v>106</v>
      </c>
      <c r="E47" s="4">
        <v>1</v>
      </c>
      <c r="F47" s="3" t="s">
        <v>103</v>
      </c>
      <c r="G47" t="s">
        <v>110</v>
      </c>
      <c r="J47" s="6" t="str">
        <f>LEFT(IFERROR(VLOOKUP(TRIM(C47),[1]!Table_Query_from_BetcoViews[[AlternateID]:[MainSKU]],4,FALSE),C47),6)</f>
        <v>E88428</v>
      </c>
      <c r="K47" s="6" t="str">
        <f>IFERROR(VLOOKUP(TRIM(C47),[1]!Table_Query_from_BetcoViews[[AlternateID]:[ItemDescr2]],5,FALSE),G47)</f>
        <v>Plastic Cover</v>
      </c>
    </row>
    <row r="48" spans="2:11">
      <c r="B48" s="4">
        <v>36</v>
      </c>
      <c r="C48" s="4">
        <v>423323</v>
      </c>
      <c r="D48" s="4" t="s">
        <v>107</v>
      </c>
      <c r="E48" s="4">
        <v>1</v>
      </c>
      <c r="F48" s="3" t="s">
        <v>25</v>
      </c>
      <c r="G48" t="s">
        <v>111</v>
      </c>
      <c r="J48" s="6" t="str">
        <f>LEFT(IFERROR(VLOOKUP(TRIM(C48),[1]!Table_Query_from_BetcoViews[[AlternateID]:[MainSKU]],4,FALSE),C48),6)</f>
        <v>E20264</v>
      </c>
      <c r="K48" s="6" t="str">
        <f>IFERROR(VLOOKUP(TRIM(C48),[1]!Table_Query_from_BetcoViews[[AlternateID]:[ItemDescr2]],5,FALSE),G48)</f>
        <v>Squeegee Lift Lever</v>
      </c>
    </row>
    <row r="49" spans="2:11">
      <c r="B49" s="4">
        <v>37</v>
      </c>
      <c r="C49" s="4">
        <v>423840</v>
      </c>
      <c r="D49" s="4" t="s">
        <v>108</v>
      </c>
      <c r="E49" s="4">
        <v>1</v>
      </c>
      <c r="F49" s="3" t="s">
        <v>104</v>
      </c>
      <c r="G49" t="s">
        <v>112</v>
      </c>
      <c r="J49" s="6" t="str">
        <f>LEFT(IFERROR(VLOOKUP(TRIM(C49),[1]!Table_Query_from_BetcoViews[[AlternateID]:[MainSKU]],4,FALSE),C49),6)</f>
        <v>E20544</v>
      </c>
      <c r="K49" s="6" t="str">
        <f>IFERROR(VLOOKUP(TRIM(C49),[1]!Table_Query_from_BetcoViews[[AlternateID]:[ItemDescr2]],5,FALSE),G49)</f>
        <v>Plastic Mounting Clip</v>
      </c>
    </row>
    <row r="50" spans="2:11">
      <c r="B50" s="4">
        <v>38</v>
      </c>
      <c r="C50" s="4">
        <v>423847</v>
      </c>
      <c r="D50" s="4" t="s">
        <v>109</v>
      </c>
      <c r="E50" s="4">
        <v>1</v>
      </c>
      <c r="F50" s="3" t="s">
        <v>105</v>
      </c>
      <c r="G50" t="s">
        <v>113</v>
      </c>
      <c r="J50" s="6" t="str">
        <f>LEFT(IFERROR(VLOOKUP(TRIM(C50),[1]!Table_Query_from_BetcoViews[[AlternateID]:[MainSKU]],4,FALSE),C50),6)</f>
        <v>E86132</v>
      </c>
      <c r="K50" s="6" t="str">
        <f>IFERROR(VLOOKUP(TRIM(C50),[1]!Table_Query_from_BetcoViews[[AlternateID]:[ItemDescr2]],5,FALSE),G50)</f>
        <v>Spacer</v>
      </c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51"/>
  <sheetViews>
    <sheetView tabSelected="1" workbookViewId="0">
      <selection activeCell="A5" sqref="A5:XFD51"/>
    </sheetView>
  </sheetViews>
  <sheetFormatPr defaultRowHeight="12.75"/>
  <cols>
    <col min="1" max="1" width="10.42578125" customWidth="1"/>
    <col min="2" max="2" width="9.140625" style="7"/>
    <col min="3" max="3" width="10.7109375" customWidth="1"/>
    <col min="5" max="5" width="49.28515625" customWidth="1"/>
  </cols>
  <sheetData>
    <row r="1" spans="2:5" ht="8.25" customHeight="1">
      <c r="C1" s="7"/>
      <c r="D1" s="7"/>
    </row>
    <row r="2" spans="2:5" ht="21">
      <c r="C2" s="12" t="s">
        <v>1</v>
      </c>
      <c r="D2" s="11"/>
      <c r="E2" s="13" t="s">
        <v>118</v>
      </c>
    </row>
    <row r="3" spans="2:5" ht="9" customHeight="1">
      <c r="C3" s="2"/>
      <c r="D3" s="7"/>
      <c r="E3" s="1"/>
    </row>
    <row r="4" spans="2:5" ht="15">
      <c r="B4" s="14" t="s">
        <v>114</v>
      </c>
      <c r="C4" s="14" t="s">
        <v>115</v>
      </c>
      <c r="D4" s="14" t="s">
        <v>116</v>
      </c>
      <c r="E4" s="15" t="s">
        <v>117</v>
      </c>
    </row>
    <row r="5" spans="2:5" ht="13.7" customHeight="1">
      <c r="B5" s="16">
        <v>1</v>
      </c>
      <c r="C5" s="16" t="s">
        <v>33</v>
      </c>
      <c r="D5" s="16">
        <v>2</v>
      </c>
      <c r="E5" s="17" t="s">
        <v>74</v>
      </c>
    </row>
    <row r="6" spans="2:5" ht="13.7" customHeight="1">
      <c r="B6" s="16">
        <v>2</v>
      </c>
      <c r="C6" s="16" t="s">
        <v>34</v>
      </c>
      <c r="D6" s="16">
        <v>4</v>
      </c>
      <c r="E6" s="17" t="s">
        <v>75</v>
      </c>
    </row>
    <row r="7" spans="2:5" ht="13.7" customHeight="1">
      <c r="B7" s="16">
        <v>3</v>
      </c>
      <c r="C7" s="16" t="s">
        <v>35</v>
      </c>
      <c r="D7" s="16">
        <v>3</v>
      </c>
      <c r="E7" s="17" t="s">
        <v>76</v>
      </c>
    </row>
    <row r="8" spans="2:5" ht="13.7" customHeight="1">
      <c r="B8" s="16">
        <v>4</v>
      </c>
      <c r="C8" s="18" t="s">
        <v>36</v>
      </c>
      <c r="D8" s="16">
        <v>1</v>
      </c>
      <c r="E8" s="17" t="s">
        <v>9</v>
      </c>
    </row>
    <row r="9" spans="2:5" ht="13.7" customHeight="1">
      <c r="B9" s="16">
        <v>5</v>
      </c>
      <c r="C9" s="18" t="s">
        <v>37</v>
      </c>
      <c r="D9" s="16">
        <v>1</v>
      </c>
      <c r="E9" s="17" t="s">
        <v>10</v>
      </c>
    </row>
    <row r="10" spans="2:5" ht="13.7" customHeight="1">
      <c r="B10" s="16">
        <v>6</v>
      </c>
      <c r="C10" s="16" t="s">
        <v>38</v>
      </c>
      <c r="D10" s="16">
        <v>1</v>
      </c>
      <c r="E10" s="17" t="s">
        <v>77</v>
      </c>
    </row>
    <row r="11" spans="2:5" ht="13.7" customHeight="1">
      <c r="B11" s="16">
        <v>7</v>
      </c>
      <c r="C11" s="18" t="s">
        <v>39</v>
      </c>
      <c r="D11" s="16">
        <v>1</v>
      </c>
      <c r="E11" s="17" t="s">
        <v>12</v>
      </c>
    </row>
    <row r="12" spans="2:5" ht="13.7" customHeight="1">
      <c r="B12" s="19">
        <v>7.1</v>
      </c>
      <c r="C12" s="18" t="s">
        <v>40</v>
      </c>
      <c r="D12" s="16">
        <v>1</v>
      </c>
      <c r="E12" s="17" t="s">
        <v>13</v>
      </c>
    </row>
    <row r="13" spans="2:5" ht="13.7" customHeight="1">
      <c r="B13" s="19">
        <v>7.2</v>
      </c>
      <c r="C13" s="16" t="s">
        <v>41</v>
      </c>
      <c r="D13" s="16">
        <v>1</v>
      </c>
      <c r="E13" s="17" t="s">
        <v>78</v>
      </c>
    </row>
    <row r="14" spans="2:5" ht="13.7" customHeight="1">
      <c r="B14" s="19">
        <v>7.3</v>
      </c>
      <c r="C14" s="18" t="s">
        <v>42</v>
      </c>
      <c r="D14" s="16">
        <v>1</v>
      </c>
      <c r="E14" s="17" t="s">
        <v>15</v>
      </c>
    </row>
    <row r="15" spans="2:5" ht="13.7" customHeight="1">
      <c r="B15" s="19">
        <v>7.4</v>
      </c>
      <c r="C15" s="18" t="s">
        <v>43</v>
      </c>
      <c r="D15" s="16">
        <v>2</v>
      </c>
      <c r="E15" s="17" t="s">
        <v>16</v>
      </c>
    </row>
    <row r="16" spans="2:5" ht="13.7" customHeight="1">
      <c r="B16" s="19">
        <v>7.5</v>
      </c>
      <c r="C16" s="18" t="s">
        <v>44</v>
      </c>
      <c r="D16" s="16">
        <v>1</v>
      </c>
      <c r="E16" s="17" t="s">
        <v>17</v>
      </c>
    </row>
    <row r="17" spans="2:5" ht="13.7" customHeight="1">
      <c r="B17" s="19">
        <v>7.6</v>
      </c>
      <c r="C17" s="16" t="s">
        <v>45</v>
      </c>
      <c r="D17" s="16">
        <v>1</v>
      </c>
      <c r="E17" s="17" t="s">
        <v>79</v>
      </c>
    </row>
    <row r="18" spans="2:5" ht="13.7" customHeight="1">
      <c r="B18" s="19">
        <v>7.7</v>
      </c>
      <c r="C18" s="18" t="s">
        <v>46</v>
      </c>
      <c r="D18" s="16">
        <v>1</v>
      </c>
      <c r="E18" s="17" t="s">
        <v>12</v>
      </c>
    </row>
    <row r="19" spans="2:5" ht="13.7" customHeight="1">
      <c r="B19" s="19">
        <v>7.8</v>
      </c>
      <c r="C19" s="18" t="s">
        <v>47</v>
      </c>
      <c r="D19" s="16">
        <v>1</v>
      </c>
      <c r="E19" s="17" t="s">
        <v>19</v>
      </c>
    </row>
    <row r="20" spans="2:5" ht="13.7" customHeight="1">
      <c r="B20" s="19">
        <v>7.9</v>
      </c>
      <c r="C20" s="16" t="s">
        <v>48</v>
      </c>
      <c r="D20" s="16">
        <v>1</v>
      </c>
      <c r="E20" s="17" t="s">
        <v>80</v>
      </c>
    </row>
    <row r="21" spans="2:5" ht="13.7" customHeight="1">
      <c r="B21" s="16">
        <v>8</v>
      </c>
      <c r="C21" s="16" t="s">
        <v>49</v>
      </c>
      <c r="D21" s="16">
        <v>1</v>
      </c>
      <c r="E21" s="17" t="s">
        <v>81</v>
      </c>
    </row>
    <row r="22" spans="2:5" ht="13.7" customHeight="1">
      <c r="B22" s="16">
        <v>9</v>
      </c>
      <c r="C22" s="16" t="s">
        <v>50</v>
      </c>
      <c r="D22" s="16">
        <v>1</v>
      </c>
      <c r="E22" s="17" t="s">
        <v>82</v>
      </c>
    </row>
    <row r="23" spans="2:5" ht="13.7" customHeight="1">
      <c r="B23" s="16">
        <v>10</v>
      </c>
      <c r="C23" s="16" t="s">
        <v>51</v>
      </c>
      <c r="D23" s="16">
        <v>10</v>
      </c>
      <c r="E23" s="17" t="s">
        <v>83</v>
      </c>
    </row>
    <row r="24" spans="2:5" ht="13.7" customHeight="1">
      <c r="B24" s="16">
        <v>11</v>
      </c>
      <c r="C24" s="16" t="s">
        <v>52</v>
      </c>
      <c r="D24" s="16">
        <v>4</v>
      </c>
      <c r="E24" s="17" t="s">
        <v>84</v>
      </c>
    </row>
    <row r="25" spans="2:5" ht="13.7" customHeight="1">
      <c r="B25" s="16">
        <v>12</v>
      </c>
      <c r="C25" s="16" t="s">
        <v>53</v>
      </c>
      <c r="D25" s="16">
        <v>4</v>
      </c>
      <c r="E25" s="17" t="s">
        <v>85</v>
      </c>
    </row>
    <row r="26" spans="2:5" ht="13.7" customHeight="1">
      <c r="B26" s="16">
        <v>13</v>
      </c>
      <c r="C26" s="16" t="s">
        <v>54</v>
      </c>
      <c r="D26" s="16">
        <v>4</v>
      </c>
      <c r="E26" s="17" t="s">
        <v>86</v>
      </c>
    </row>
    <row r="27" spans="2:5" ht="13.7" customHeight="1">
      <c r="B27" s="16">
        <v>14</v>
      </c>
      <c r="C27" s="18" t="s">
        <v>55</v>
      </c>
      <c r="D27" s="16">
        <v>1</v>
      </c>
      <c r="E27" s="17" t="s">
        <v>17</v>
      </c>
    </row>
    <row r="28" spans="2:5" ht="13.7" customHeight="1">
      <c r="B28" s="16">
        <v>15</v>
      </c>
      <c r="C28" s="16" t="s">
        <v>48</v>
      </c>
      <c r="D28" s="16">
        <v>4</v>
      </c>
      <c r="E28" s="17" t="s">
        <v>80</v>
      </c>
    </row>
    <row r="29" spans="2:5" ht="13.7" customHeight="1">
      <c r="B29" s="16">
        <v>16</v>
      </c>
      <c r="C29" s="16" t="s">
        <v>56</v>
      </c>
      <c r="D29" s="16">
        <v>1</v>
      </c>
      <c r="E29" s="17" t="s">
        <v>87</v>
      </c>
    </row>
    <row r="30" spans="2:5" ht="13.7" customHeight="1">
      <c r="B30" s="16">
        <v>17</v>
      </c>
      <c r="C30" s="16" t="s">
        <v>57</v>
      </c>
      <c r="D30" s="16">
        <v>1</v>
      </c>
      <c r="E30" s="17" t="s">
        <v>88</v>
      </c>
    </row>
    <row r="31" spans="2:5" ht="13.7" customHeight="1">
      <c r="B31" s="16">
        <v>18</v>
      </c>
      <c r="C31" s="16" t="s">
        <v>58</v>
      </c>
      <c r="D31" s="16">
        <v>1</v>
      </c>
      <c r="E31" s="17" t="s">
        <v>89</v>
      </c>
    </row>
    <row r="32" spans="2:5" ht="13.7" customHeight="1">
      <c r="B32" s="16">
        <v>19</v>
      </c>
      <c r="C32" s="16" t="s">
        <v>59</v>
      </c>
      <c r="D32" s="16">
        <v>1</v>
      </c>
      <c r="E32" s="17" t="s">
        <v>90</v>
      </c>
    </row>
    <row r="33" spans="2:5" ht="13.7" customHeight="1">
      <c r="B33" s="16">
        <v>20</v>
      </c>
      <c r="C33" s="16" t="s">
        <v>60</v>
      </c>
      <c r="D33" s="16">
        <v>2</v>
      </c>
      <c r="E33" s="17" t="s">
        <v>91</v>
      </c>
    </row>
    <row r="34" spans="2:5" ht="13.7" customHeight="1">
      <c r="B34" s="16">
        <v>21</v>
      </c>
      <c r="C34" s="16" t="s">
        <v>61</v>
      </c>
      <c r="D34" s="16">
        <v>2</v>
      </c>
      <c r="E34" s="17" t="s">
        <v>92</v>
      </c>
    </row>
    <row r="35" spans="2:5" ht="13.7" customHeight="1">
      <c r="B35" s="16">
        <v>22</v>
      </c>
      <c r="C35" s="16" t="s">
        <v>62</v>
      </c>
      <c r="D35" s="16">
        <v>4</v>
      </c>
      <c r="E35" s="17" t="s">
        <v>93</v>
      </c>
    </row>
    <row r="36" spans="2:5" ht="13.7" customHeight="1">
      <c r="B36" s="16">
        <v>23</v>
      </c>
      <c r="C36" s="18" t="s">
        <v>63</v>
      </c>
      <c r="D36" s="16">
        <v>1</v>
      </c>
      <c r="E36" s="17" t="s">
        <v>24</v>
      </c>
    </row>
    <row r="37" spans="2:5" ht="13.7" customHeight="1">
      <c r="B37" s="16">
        <v>24</v>
      </c>
      <c r="C37" s="16" t="s">
        <v>64</v>
      </c>
      <c r="D37" s="16">
        <v>2</v>
      </c>
      <c r="E37" s="17" t="s">
        <v>94</v>
      </c>
    </row>
    <row r="38" spans="2:5" ht="13.7" customHeight="1">
      <c r="B38" s="16">
        <v>25</v>
      </c>
      <c r="C38" s="16" t="s">
        <v>65</v>
      </c>
      <c r="D38" s="16">
        <v>1</v>
      </c>
      <c r="E38" s="17" t="s">
        <v>95</v>
      </c>
    </row>
    <row r="39" spans="2:5" ht="13.7" customHeight="1">
      <c r="B39" s="16">
        <v>26</v>
      </c>
      <c r="C39" s="16" t="s">
        <v>66</v>
      </c>
      <c r="D39" s="16">
        <v>1</v>
      </c>
      <c r="E39" s="17" t="s">
        <v>96</v>
      </c>
    </row>
    <row r="40" spans="2:5" ht="13.7" customHeight="1">
      <c r="B40" s="16">
        <v>27</v>
      </c>
      <c r="C40" s="16" t="s">
        <v>67</v>
      </c>
      <c r="D40" s="16">
        <v>1</v>
      </c>
      <c r="E40" s="17" t="s">
        <v>97</v>
      </c>
    </row>
    <row r="41" spans="2:5" ht="13.7" customHeight="1">
      <c r="B41" s="16">
        <v>28</v>
      </c>
      <c r="C41" s="16" t="s">
        <v>68</v>
      </c>
      <c r="D41" s="16">
        <v>4</v>
      </c>
      <c r="E41" s="17" t="s">
        <v>98</v>
      </c>
    </row>
    <row r="42" spans="2:5" ht="13.7" customHeight="1">
      <c r="B42" s="16">
        <v>29</v>
      </c>
      <c r="C42" s="18" t="s">
        <v>69</v>
      </c>
      <c r="D42" s="16">
        <v>1</v>
      </c>
      <c r="E42" s="17" t="s">
        <v>27</v>
      </c>
    </row>
    <row r="43" spans="2:5" ht="13.7" customHeight="1">
      <c r="B43" s="16">
        <v>30</v>
      </c>
      <c r="C43" s="18" t="s">
        <v>70</v>
      </c>
      <c r="D43" s="16">
        <v>1</v>
      </c>
      <c r="E43" s="17" t="s">
        <v>28</v>
      </c>
    </row>
    <row r="44" spans="2:5" ht="13.7" customHeight="1">
      <c r="B44" s="16">
        <v>31</v>
      </c>
      <c r="C44" s="16" t="s">
        <v>71</v>
      </c>
      <c r="D44" s="16">
        <v>1</v>
      </c>
      <c r="E44" s="17" t="s">
        <v>99</v>
      </c>
    </row>
    <row r="45" spans="2:5" ht="13.7" customHeight="1">
      <c r="B45" s="16">
        <v>32</v>
      </c>
      <c r="C45" s="16" t="s">
        <v>72</v>
      </c>
      <c r="D45" s="16">
        <v>2</v>
      </c>
      <c r="E45" s="17" t="s">
        <v>100</v>
      </c>
    </row>
    <row r="46" spans="2:5" ht="13.7" customHeight="1">
      <c r="B46" s="16">
        <v>33</v>
      </c>
      <c r="C46" s="16" t="s">
        <v>73</v>
      </c>
      <c r="D46" s="16">
        <v>1</v>
      </c>
      <c r="E46" s="17" t="s">
        <v>101</v>
      </c>
    </row>
    <row r="47" spans="2:5" ht="13.7" customHeight="1">
      <c r="B47" s="16">
        <v>34</v>
      </c>
      <c r="C47" s="16" t="s">
        <v>102</v>
      </c>
      <c r="D47" s="16">
        <v>1</v>
      </c>
      <c r="E47" s="17" t="s">
        <v>32</v>
      </c>
    </row>
    <row r="48" spans="2:5" ht="13.7" customHeight="1">
      <c r="B48" s="16">
        <v>35</v>
      </c>
      <c r="C48" s="16" t="s">
        <v>106</v>
      </c>
      <c r="D48" s="16">
        <v>1</v>
      </c>
      <c r="E48" s="20" t="s">
        <v>110</v>
      </c>
    </row>
    <row r="49" spans="2:5" ht="13.7" customHeight="1">
      <c r="B49" s="16">
        <v>36</v>
      </c>
      <c r="C49" s="16" t="s">
        <v>107</v>
      </c>
      <c r="D49" s="16">
        <v>1</v>
      </c>
      <c r="E49" s="20" t="s">
        <v>111</v>
      </c>
    </row>
    <row r="50" spans="2:5" ht="13.7" customHeight="1">
      <c r="B50" s="16">
        <v>37</v>
      </c>
      <c r="C50" s="16" t="s">
        <v>108</v>
      </c>
      <c r="D50" s="16">
        <v>1</v>
      </c>
      <c r="E50" s="20" t="s">
        <v>112</v>
      </c>
    </row>
    <row r="51" spans="2:5" ht="13.7" customHeight="1">
      <c r="B51" s="16">
        <v>38</v>
      </c>
      <c r="C51" s="16" t="s">
        <v>109</v>
      </c>
      <c r="D51" s="16">
        <v>1</v>
      </c>
      <c r="E51" s="20" t="s">
        <v>113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43E664-22AC-49A9-8360-B40E11A505ED}"/>
</file>

<file path=customXml/itemProps2.xml><?xml version="1.0" encoding="utf-8"?>
<ds:datastoreItem xmlns:ds="http://schemas.openxmlformats.org/officeDocument/2006/customXml" ds:itemID="{DC06E940-9AEA-4B3B-9C58-0F7DAAF88C11}"/>
</file>

<file path=customXml/itemProps3.xml><?xml version="1.0" encoding="utf-8"?>
<ds:datastoreItem xmlns:ds="http://schemas.openxmlformats.org/officeDocument/2006/customXml" ds:itemID="{AAD8C89B-34BE-4AAA-9137-3C5571B4D15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35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2010-08-05T15:53:08Z</cp:lastPrinted>
  <dcterms:created xsi:type="dcterms:W3CDTF">2010-08-04T20:05:08Z</dcterms:created>
  <dcterms:modified xsi:type="dcterms:W3CDTF">2010-08-05T15:53:18Z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